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c02168\Gestión de Energía\Suministro Energía AIRMURCIA 2025\"/>
    </mc:Choice>
  </mc:AlternateContent>
  <bookViews>
    <workbookView xWindow="0" yWindow="0" windowWidth="28800" windowHeight="11856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C11" i="1" l="1"/>
  <c r="O11" i="1" l="1"/>
  <c r="P11" i="1" s="1"/>
  <c r="G11" i="1" l="1"/>
  <c r="H11" i="1" s="1"/>
</calcChain>
</file>

<file path=xl/sharedStrings.xml><?xml version="1.0" encoding="utf-8"?>
<sst xmlns="http://schemas.openxmlformats.org/spreadsheetml/2006/main" count="43" uniqueCount="42">
  <si>
    <t>PUNTOS DE SUMINISTRO</t>
  </si>
  <si>
    <t>CUPS</t>
  </si>
  <si>
    <t>Dirección del punto de suministro</t>
  </si>
  <si>
    <t>Provincia</t>
  </si>
  <si>
    <t>Distribuidora</t>
  </si>
  <si>
    <t>Tarifa</t>
  </si>
  <si>
    <t>Potencia 1</t>
  </si>
  <si>
    <t>Potencia 2</t>
  </si>
  <si>
    <t>Potencia 3</t>
  </si>
  <si>
    <t>Potencia 4</t>
  </si>
  <si>
    <t>Potencia 5</t>
  </si>
  <si>
    <t>Potencia 6</t>
  </si>
  <si>
    <t>ES0021000016785818FR</t>
  </si>
  <si>
    <t>CTRA VALLADOLISES, S/N. 30154 VALLADOLISES</t>
  </si>
  <si>
    <t>MURCIA</t>
  </si>
  <si>
    <t>Iberdrola Distribución</t>
  </si>
  <si>
    <t>6.1TD</t>
  </si>
  <si>
    <t>Consumo 1</t>
  </si>
  <si>
    <t>Consumo 2</t>
  </si>
  <si>
    <t>Consumo 3</t>
  </si>
  <si>
    <t>Consumo 4</t>
  </si>
  <si>
    <t>Consumo 5</t>
  </si>
  <si>
    <t>Consumo 6</t>
  </si>
  <si>
    <t>Consumo total anual</t>
  </si>
  <si>
    <t>Precio 1 sin ATR, sin IE y sin IVA</t>
  </si>
  <si>
    <t>Precio 2 sin ATR, sin IE y sin IVA</t>
  </si>
  <si>
    <t>Precio 3 sin ATR, sin IE y sin IVA</t>
  </si>
  <si>
    <t>Precio 4 sin ATR, sin IE y sin IVA</t>
  </si>
  <si>
    <t>Precio 5 sin ATR, sin IE y sin IVA</t>
  </si>
  <si>
    <t>Precio 6 sin ATR, sin IE y sin IVA</t>
  </si>
  <si>
    <t>A
Apunta-miento</t>
  </si>
  <si>
    <t>P
Pérdidas+TM</t>
  </si>
  <si>
    <t>LICITADOR</t>
  </si>
  <si>
    <t>Importe total con IE y sin IVA</t>
  </si>
  <si>
    <t>V
c€/MWh</t>
  </si>
  <si>
    <t>F
Precio OMIP
c€/MWh</t>
  </si>
  <si>
    <t>R
Coste Regulado
c€/MWh</t>
  </si>
  <si>
    <t>S
Serv. Compl.
c€/MWh</t>
  </si>
  <si>
    <t>Precio total
c€/MWh</t>
  </si>
  <si>
    <t>Precio total c€/kWh</t>
  </si>
  <si>
    <t>Modalidad indexada. Coeficiente en Cént €/kWh sin tarifas de acceso ni impuesto eléctrico ni IVA (4 decimales). Periodo: 01/01/2026 A 31/12/2027</t>
  </si>
  <si>
    <t>Modalidad precio fijo. Precios en Cént €/kWh sin tarifas de acceso ni impuesto eléctrico ni IVA (4 decimales). Periodo: 01/01/2026 A 31/12/2027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</si>
</sst>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 tint="4.9989318521683403E-2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/>
    </xf>
    <xf numFmtId="0" fontId="3" fillId="0" borderId="0" xfId="0" applyFont="1"/>
    <xf numFmtId="0" fontId="5" fillId="0" borderId="0" xfId="0" applyFont="1"/>
    <xf numFmtId="3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3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4" borderId="1" xfId="0" applyNumberFormat="1" applyFont="1" applyFill="1" applyBorder="1" applyAlignment="1">
      <alignment horizontal="center" vertical="center" wrapText="1"/>
    </xf>
    <xf numFmtId="164" fontId="3" fillId="5" borderId="10" xfId="0" applyNumberFormat="1" applyFont="1" applyFill="1" applyBorder="1" applyAlignment="1" applyProtection="1">
      <alignment vertical="center"/>
      <protection locked="0"/>
    </xf>
    <xf numFmtId="164" fontId="3" fillId="5" borderId="11" xfId="0" applyNumberFormat="1" applyFont="1" applyFill="1" applyBorder="1" applyAlignment="1" applyProtection="1">
      <alignment vertical="center"/>
      <protection locked="0"/>
    </xf>
    <xf numFmtId="164" fontId="3" fillId="0" borderId="11" xfId="0" applyNumberFormat="1" applyFont="1" applyFill="1" applyBorder="1" applyAlignment="1" applyProtection="1">
      <alignment vertical="center"/>
    </xf>
    <xf numFmtId="164" fontId="3" fillId="0" borderId="11" xfId="0" applyNumberFormat="1" applyFont="1" applyBorder="1" applyAlignment="1">
      <alignment vertical="center"/>
    </xf>
    <xf numFmtId="165" fontId="4" fillId="0" borderId="11" xfId="0" applyNumberFormat="1" applyFont="1" applyBorder="1" applyAlignment="1">
      <alignment horizontal="right" vertical="center"/>
    </xf>
    <xf numFmtId="0" fontId="0" fillId="6" borderId="0" xfId="0" applyFill="1"/>
    <xf numFmtId="2" fontId="3" fillId="0" borderId="11" xfId="0" applyNumberFormat="1" applyFont="1" applyFill="1" applyBorder="1" applyAlignment="1" applyProtection="1">
      <alignment vertical="center"/>
    </xf>
    <xf numFmtId="165" fontId="7" fillId="0" borderId="0" xfId="0" applyNumberFormat="1" applyFont="1"/>
    <xf numFmtId="165" fontId="6" fillId="0" borderId="0" xfId="0" applyNumberFormat="1" applyFont="1"/>
    <xf numFmtId="3" fontId="6" fillId="4" borderId="1" xfId="0" applyNumberFormat="1" applyFont="1" applyFill="1" applyBorder="1" applyAlignment="1">
      <alignment horizontal="center" vertical="center" wrapText="1"/>
    </xf>
    <xf numFmtId="3" fontId="6" fillId="4" borderId="7" xfId="0" applyNumberFormat="1" applyFont="1" applyFill="1" applyBorder="1" applyAlignment="1">
      <alignment horizontal="center" vertical="center" wrapText="1"/>
    </xf>
    <xf numFmtId="165" fontId="4" fillId="0" borderId="11" xfId="0" applyNumberFormat="1" applyFont="1" applyBorder="1" applyAlignment="1">
      <alignment horizontal="right" vertical="center"/>
    </xf>
    <xf numFmtId="165" fontId="4" fillId="0" borderId="15" xfId="0" applyNumberFormat="1" applyFont="1" applyBorder="1" applyAlignment="1">
      <alignment horizontal="right" vertical="center"/>
    </xf>
    <xf numFmtId="164" fontId="6" fillId="3" borderId="12" xfId="0" applyNumberFormat="1" applyFont="1" applyFill="1" applyBorder="1" applyAlignment="1">
      <alignment horizontal="center" vertical="center" wrapText="1"/>
    </xf>
    <xf numFmtId="164" fontId="6" fillId="3" borderId="13" xfId="0" applyNumberFormat="1" applyFont="1" applyFill="1" applyBorder="1" applyAlignment="1">
      <alignment horizontal="center" vertical="center" wrapText="1"/>
    </xf>
    <xf numFmtId="164" fontId="6" fillId="3" borderId="14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7"/>
  <sheetViews>
    <sheetView tabSelected="1" workbookViewId="0">
      <selection activeCell="C7" sqref="C7"/>
    </sheetView>
  </sheetViews>
  <sheetFormatPr baseColWidth="10" defaultRowHeight="14.4" x14ac:dyDescent="0.3"/>
  <cols>
    <col min="1" max="1" width="9" customWidth="1"/>
    <col min="2" max="2" width="10.5546875" customWidth="1"/>
    <col min="3" max="3" width="9.21875" customWidth="1"/>
    <col min="4" max="4" width="10" customWidth="1"/>
    <col min="5" max="5" width="9.21875" customWidth="1"/>
    <col min="6" max="7" width="9.109375" customWidth="1"/>
    <col min="8" max="8" width="20.5546875" customWidth="1"/>
    <col min="9" max="24" width="10.77734375" customWidth="1"/>
  </cols>
  <sheetData>
    <row r="1" spans="1:25" ht="21" x14ac:dyDescent="0.4">
      <c r="A1" s="7" t="s">
        <v>0</v>
      </c>
      <c r="B1" s="7"/>
      <c r="C1" s="7"/>
    </row>
    <row r="3" spans="1:25" ht="41.4" customHeight="1" x14ac:dyDescent="0.3">
      <c r="A3" s="30" t="s">
        <v>1</v>
      </c>
      <c r="B3" s="31"/>
      <c r="C3" s="32"/>
      <c r="D3" s="30" t="s">
        <v>2</v>
      </c>
      <c r="E3" s="31"/>
      <c r="F3" s="31"/>
      <c r="G3" s="31"/>
      <c r="H3" s="32"/>
      <c r="I3" s="1" t="s">
        <v>3</v>
      </c>
      <c r="J3" s="30" t="s">
        <v>4</v>
      </c>
      <c r="K3" s="32"/>
      <c r="L3" s="1" t="s">
        <v>5</v>
      </c>
      <c r="M3" s="2" t="s">
        <v>6</v>
      </c>
      <c r="N3" s="2" t="s">
        <v>7</v>
      </c>
      <c r="O3" s="2" t="s">
        <v>8</v>
      </c>
      <c r="P3" s="2" t="s">
        <v>9</v>
      </c>
      <c r="Q3" s="2" t="s">
        <v>10</v>
      </c>
      <c r="R3" s="2" t="s">
        <v>11</v>
      </c>
      <c r="S3" s="2" t="s">
        <v>17</v>
      </c>
      <c r="T3" s="2" t="s">
        <v>18</v>
      </c>
      <c r="U3" s="2" t="s">
        <v>19</v>
      </c>
      <c r="V3" s="2" t="s">
        <v>20</v>
      </c>
      <c r="W3" s="2" t="s">
        <v>21</v>
      </c>
      <c r="X3" s="2" t="s">
        <v>22</v>
      </c>
      <c r="Y3" s="2" t="s">
        <v>23</v>
      </c>
    </row>
    <row r="4" spans="1:25" ht="24.6" customHeight="1" x14ac:dyDescent="0.3">
      <c r="A4" s="33" t="s">
        <v>12</v>
      </c>
      <c r="B4" s="34"/>
      <c r="C4" s="35"/>
      <c r="D4" s="33" t="s">
        <v>13</v>
      </c>
      <c r="E4" s="34"/>
      <c r="F4" s="34"/>
      <c r="G4" s="34"/>
      <c r="H4" s="35"/>
      <c r="I4" s="3" t="s">
        <v>14</v>
      </c>
      <c r="J4" s="36" t="s">
        <v>15</v>
      </c>
      <c r="K4" s="37"/>
      <c r="L4" s="4" t="s">
        <v>16</v>
      </c>
      <c r="M4" s="5">
        <v>1450</v>
      </c>
      <c r="N4" s="5">
        <v>1550</v>
      </c>
      <c r="O4" s="5">
        <v>1600</v>
      </c>
      <c r="P4" s="5">
        <v>1600</v>
      </c>
      <c r="Q4" s="5">
        <v>1600</v>
      </c>
      <c r="R4" s="5">
        <v>1800</v>
      </c>
      <c r="S4" s="5">
        <v>694602</v>
      </c>
      <c r="T4" s="5">
        <v>704011</v>
      </c>
      <c r="U4" s="5">
        <v>836096</v>
      </c>
      <c r="V4" s="5">
        <v>938675</v>
      </c>
      <c r="W4" s="5">
        <v>307684</v>
      </c>
      <c r="X4" s="5">
        <v>2989591</v>
      </c>
      <c r="Y4" s="5">
        <v>6470659</v>
      </c>
    </row>
    <row r="7" spans="1:25" ht="26.4" customHeight="1" x14ac:dyDescent="0.4">
      <c r="A7" s="7" t="s">
        <v>32</v>
      </c>
      <c r="C7" s="16"/>
      <c r="D7" s="16"/>
      <c r="E7" s="16"/>
      <c r="F7" s="16"/>
      <c r="G7" s="16"/>
      <c r="H7" s="16"/>
      <c r="I7" s="16"/>
    </row>
    <row r="8" spans="1:25" ht="15" thickBot="1" x14ac:dyDescent="0.35"/>
    <row r="9" spans="1:25" ht="48.75" customHeight="1" x14ac:dyDescent="0.3">
      <c r="A9" s="27" t="s">
        <v>40</v>
      </c>
      <c r="B9" s="28"/>
      <c r="C9" s="28"/>
      <c r="D9" s="28"/>
      <c r="E9" s="28"/>
      <c r="F9" s="28"/>
      <c r="G9" s="28"/>
      <c r="H9" s="29"/>
      <c r="I9" s="24" t="s">
        <v>41</v>
      </c>
      <c r="J9" s="25"/>
      <c r="K9" s="25"/>
      <c r="L9" s="25"/>
      <c r="M9" s="25"/>
      <c r="N9" s="25"/>
      <c r="O9" s="25"/>
      <c r="P9" s="25"/>
      <c r="Q9" s="26"/>
    </row>
    <row r="10" spans="1:25" ht="60" customHeight="1" x14ac:dyDescent="0.3">
      <c r="A10" s="8" t="s">
        <v>34</v>
      </c>
      <c r="B10" s="9" t="s">
        <v>35</v>
      </c>
      <c r="C10" s="9" t="s">
        <v>31</v>
      </c>
      <c r="D10" s="9" t="s">
        <v>30</v>
      </c>
      <c r="E10" s="9" t="s">
        <v>36</v>
      </c>
      <c r="F10" s="9" t="s">
        <v>37</v>
      </c>
      <c r="G10" s="10" t="s">
        <v>38</v>
      </c>
      <c r="H10" s="10" t="s">
        <v>33</v>
      </c>
      <c r="I10" s="9" t="s">
        <v>24</v>
      </c>
      <c r="J10" s="9" t="s">
        <v>25</v>
      </c>
      <c r="K10" s="9" t="s">
        <v>26</v>
      </c>
      <c r="L10" s="9" t="s">
        <v>27</v>
      </c>
      <c r="M10" s="9" t="s">
        <v>28</v>
      </c>
      <c r="N10" s="9" t="s">
        <v>29</v>
      </c>
      <c r="O10" s="10" t="s">
        <v>39</v>
      </c>
      <c r="P10" s="20" t="s">
        <v>33</v>
      </c>
      <c r="Q10" s="21"/>
    </row>
    <row r="11" spans="1:25" s="6" customFormat="1" ht="28.8" customHeight="1" thickBot="1" x14ac:dyDescent="0.3">
      <c r="A11" s="11"/>
      <c r="B11" s="17">
        <v>6.5</v>
      </c>
      <c r="C11" s="13">
        <f>1.0713*1.01523</f>
        <v>1.087615899</v>
      </c>
      <c r="D11" s="13">
        <v>1.01</v>
      </c>
      <c r="E11" s="13">
        <f>0.03277</f>
        <v>3.2770000000000001E-2</v>
      </c>
      <c r="F11" s="13">
        <v>1.5</v>
      </c>
      <c r="G11" s="14">
        <f>IF(OR(ISBLANK(A11),ISBLANK(#REF!)),0,C11*(A11+B11*D11+E11+F11))</f>
        <v>0</v>
      </c>
      <c r="H11" s="15">
        <f>+ROUND(G11*Y4/100*1.0511269632*2,2)</f>
        <v>0</v>
      </c>
      <c r="I11" s="12"/>
      <c r="J11" s="12"/>
      <c r="K11" s="12"/>
      <c r="L11" s="12"/>
      <c r="M11" s="12"/>
      <c r="N11" s="12"/>
      <c r="O11" s="14">
        <f>+SUMPRODUCT(I11:N11,S4:X4)/Y4</f>
        <v>0</v>
      </c>
      <c r="P11" s="22">
        <f>+ROUND(O11*Y4/100*1.0511269632*2,2)</f>
        <v>0</v>
      </c>
      <c r="Q11" s="23"/>
    </row>
    <row r="13" spans="1:25" x14ac:dyDescent="0.3">
      <c r="H13" s="18"/>
    </row>
    <row r="14" spans="1:25" x14ac:dyDescent="0.3">
      <c r="H14" s="18"/>
    </row>
    <row r="15" spans="1:25" x14ac:dyDescent="0.3">
      <c r="H15" s="18"/>
    </row>
    <row r="16" spans="1:25" x14ac:dyDescent="0.3">
      <c r="H16" s="18"/>
    </row>
    <row r="17" spans="8:8" x14ac:dyDescent="0.3">
      <c r="H17" s="19"/>
    </row>
  </sheetData>
  <mergeCells count="10">
    <mergeCell ref="P10:Q10"/>
    <mergeCell ref="P11:Q11"/>
    <mergeCell ref="I9:Q9"/>
    <mergeCell ref="A9:H9"/>
    <mergeCell ref="A3:C3"/>
    <mergeCell ref="A4:C4"/>
    <mergeCell ref="D3:H3"/>
    <mergeCell ref="D4:H4"/>
    <mergeCell ref="J3:K3"/>
    <mergeCell ref="J4:K4"/>
  </mergeCells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aena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Vidal Aparicio, Aurelio</dc:creator>
  <cp:lastModifiedBy>Vidal Aparicio, Aurelio</cp:lastModifiedBy>
  <dcterms:created xsi:type="dcterms:W3CDTF">2023-06-28T14:35:53Z</dcterms:created>
  <dcterms:modified xsi:type="dcterms:W3CDTF">2025-07-14T14:50:07Z</dcterms:modified>
</cp:coreProperties>
</file>